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ns/Desktop/"/>
    </mc:Choice>
  </mc:AlternateContent>
  <xr:revisionPtr revIDLastSave="0" documentId="13_ncr:1_{E46031F3-C888-4B4F-B00A-2F08696C46C0}" xr6:coauthVersionLast="47" xr6:coauthVersionMax="47" xr10:uidLastSave="{00000000-0000-0000-0000-000000000000}"/>
  <bookViews>
    <workbookView xWindow="480" yWindow="760" windowWidth="25120" windowHeight="16240" tabRatio="500" xr2:uid="{00000000-000D-0000-FFFF-FFFF00000000}"/>
  </bookViews>
  <sheets>
    <sheet name="Sheet1" sheetId="1" r:id="rId1"/>
  </sheets>
  <definedNames>
    <definedName name="_xlnm.Print_Area" localSheetId="0">Sheet1!$A$1:$E$63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0" i="1" l="1"/>
  <c r="B49" i="1"/>
  <c r="B50" i="1"/>
  <c r="D45" i="1"/>
  <c r="D46" i="1"/>
  <c r="C46" i="1"/>
  <c r="B46" i="1"/>
  <c r="D40" i="1"/>
  <c r="C40" i="1"/>
  <c r="B40" i="1"/>
  <c r="E9" i="1"/>
  <c r="E16" i="1"/>
  <c r="E17" i="1"/>
  <c r="E32" i="1"/>
  <c r="E33" i="1"/>
  <c r="D31" i="1" s="1"/>
  <c r="D9" i="1"/>
  <c r="D16" i="1"/>
  <c r="D17" i="1"/>
  <c r="D32" i="1" s="1"/>
  <c r="C9" i="1"/>
  <c r="C16" i="1"/>
  <c r="C17" i="1"/>
  <c r="C32" i="1" s="1"/>
  <c r="B9" i="1"/>
  <c r="B17" i="1" s="1"/>
  <c r="B32" i="1" s="1"/>
  <c r="B16" i="1"/>
  <c r="E24" i="1"/>
  <c r="E29" i="1"/>
  <c r="D24" i="1"/>
  <c r="D29" i="1"/>
  <c r="C24" i="1"/>
  <c r="C29" i="1" s="1"/>
  <c r="C28" i="1"/>
  <c r="B23" i="1"/>
  <c r="B24" i="1"/>
  <c r="B28" i="1"/>
  <c r="B29" i="1"/>
  <c r="D33" i="1" l="1"/>
  <c r="C31" i="1" s="1"/>
  <c r="C33" i="1" s="1"/>
  <c r="B31" i="1" s="1"/>
  <c r="B33" i="1" s="1"/>
</calcChain>
</file>

<file path=xl/sharedStrings.xml><?xml version="1.0" encoding="utf-8"?>
<sst xmlns="http://schemas.openxmlformats.org/spreadsheetml/2006/main" count="60" uniqueCount="56">
  <si>
    <t>BAFA Accounting Education SIG</t>
  </si>
  <si>
    <t>Accounts for 12 months to December 2021</t>
  </si>
  <si>
    <t>Income &amp; Expenditure Accounts ye 31 Dec</t>
  </si>
  <si>
    <t>Conference location:</t>
  </si>
  <si>
    <t>None</t>
  </si>
  <si>
    <t>Ghent</t>
  </si>
  <si>
    <t>Brighton</t>
  </si>
  <si>
    <t>Income: Conference Income</t>
  </si>
  <si>
    <t>Sponsorship</t>
  </si>
  <si>
    <t>Interest</t>
  </si>
  <si>
    <t>Miscellaneous (write off of £1290 accrual in 2020)</t>
  </si>
  <si>
    <t>Total Income</t>
  </si>
  <si>
    <t>Less Expenditure:</t>
  </si>
  <si>
    <t>Conference expense (w/o dep dinner Tall Ship)</t>
  </si>
  <si>
    <t>International engagement workshops</t>
  </si>
  <si>
    <t>Bursaries awarded (2)</t>
  </si>
  <si>
    <t>Committee Meeting Expenses</t>
  </si>
  <si>
    <t>Total Expenditure</t>
  </si>
  <si>
    <t>Surplus (Deficit)</t>
  </si>
  <si>
    <t xml:space="preserve">Balance Sheets as at 31st December </t>
  </si>
  <si>
    <t>2019</t>
  </si>
  <si>
    <t>Current Assets</t>
  </si>
  <si>
    <t>Trade debtors</t>
  </si>
  <si>
    <t>Prepayments &amp; sundry debtors  (Note 1)</t>
  </si>
  <si>
    <t>Cash &amp; cash equivalents (Note 2)</t>
  </si>
  <si>
    <t>Total Assets</t>
  </si>
  <si>
    <t>Current Liabilities</t>
  </si>
  <si>
    <t>Accrual Note 3 (sponsorship rec'd for 2022 conference ICAS 2,000)</t>
  </si>
  <si>
    <t>Provison for Bursaries Note 4</t>
  </si>
  <si>
    <t>Net Assets</t>
  </si>
  <si>
    <t>Capital at start of year</t>
  </si>
  <si>
    <t>Capital at end of year</t>
  </si>
  <si>
    <t>Notes:</t>
  </si>
  <si>
    <t>Note 1: Prepayments &amp; sundry debtors</t>
  </si>
  <si>
    <t xml:space="preserve">A refund owed to a member </t>
  </si>
  <si>
    <t>Money owed by Treasurer (David Trodden)</t>
  </si>
  <si>
    <t>Deposit for dinner on Tall Ships (w/o in 2020)</t>
  </si>
  <si>
    <t>Total</t>
  </si>
  <si>
    <t>Note 2: Cash &amp; cash equivalents</t>
  </si>
  <si>
    <t>Lloyds current account</t>
  </si>
  <si>
    <t>Lloyds deposit account</t>
  </si>
  <si>
    <t>Paypal</t>
  </si>
  <si>
    <t>Note 3:  Sponsorship for 2022 conference</t>
  </si>
  <si>
    <t>ICAS</t>
  </si>
  <si>
    <t xml:space="preserve">Note 4: Bursaries </t>
  </si>
  <si>
    <t xml:space="preserve">Bursary amounts promised </t>
  </si>
  <si>
    <t>As at 31 Dec 2021</t>
  </si>
  <si>
    <t>Paid out in 2021</t>
  </si>
  <si>
    <t>As at 31 Dec 2020</t>
  </si>
  <si>
    <t>2018 awards</t>
  </si>
  <si>
    <t>Sanobar Siddiqui</t>
  </si>
  <si>
    <t>2019 awards</t>
  </si>
  <si>
    <t>none</t>
  </si>
  <si>
    <t>2020 awards</t>
  </si>
  <si>
    <t xml:space="preserve">Bisola Joloko </t>
  </si>
  <si>
    <t>Boniswa Madikizela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</si>
</sst>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;[Red]\-&quot;£&quot;#,##0"/>
    <numFmt numFmtId="165" formatCode="&quot;£&quot;#,##0.00;[Red]\-&quot;£&quot;#,##0.00"/>
    <numFmt numFmtId="166" formatCode="#,##0_ ;[Red]\-#,##0\ "/>
  </numFmts>
  <fonts count="13" x14ac:knownFonts="1">
    <font>
      <sz val="12"/>
      <color theme="1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u/>
      <sz val="11"/>
      <name val="Calibri"/>
    </font>
    <font>
      <b/>
      <sz val="11"/>
      <name val="Calibri"/>
    </font>
    <font>
      <u/>
      <sz val="11"/>
      <name val="Calibri"/>
    </font>
    <font>
      <b/>
      <sz val="10"/>
      <name val="Arial"/>
      <family val="2"/>
    </font>
    <font>
      <sz val="11"/>
      <color theme="1"/>
      <name val="Calibri"/>
    </font>
    <font>
      <u/>
      <sz val="11"/>
      <color theme="1"/>
      <name val="Calibri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</font>
    <font>
      <u/>
      <sz val="10"/>
      <color theme="1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 vertical="center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4" fontId="5" fillId="0" borderId="0" xfId="0" applyNumberFormat="1" applyFont="1"/>
    <xf numFmtId="4" fontId="2" fillId="0" borderId="0" xfId="0" applyNumberFormat="1" applyFont="1"/>
    <xf numFmtId="3" fontId="5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4" fontId="6" fillId="0" borderId="0" xfId="0" applyNumberFormat="1" applyFont="1"/>
    <xf numFmtId="4" fontId="4" fillId="0" borderId="0" xfId="0" applyNumberFormat="1" applyFont="1"/>
    <xf numFmtId="166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6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/>
    <xf numFmtId="4" fontId="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11" fillId="0" borderId="0" xfId="0" applyNumberFormat="1" applyFont="1" applyAlignment="1">
      <alignment horizontal="right" vertical="center"/>
    </xf>
    <xf numFmtId="4" fontId="9" fillId="0" borderId="0" xfId="0" applyNumberFormat="1" applyFont="1"/>
    <xf numFmtId="165" fontId="12" fillId="0" borderId="0" xfId="0" applyNumberFormat="1" applyFont="1" applyAlignment="1">
      <alignment horizontal="right" vertical="center"/>
    </xf>
    <xf numFmtId="4" fontId="10" fillId="0" borderId="0" xfId="0" applyNumberFormat="1" applyFont="1"/>
    <xf numFmtId="3" fontId="9" fillId="0" borderId="0" xfId="0" applyNumberFormat="1" applyFont="1"/>
    <xf numFmtId="3" fontId="0" fillId="0" borderId="1" xfId="0" applyNumberFormat="1" applyFont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3" fontId="0" fillId="0" borderId="0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0" xfId="0" applyFont="1" applyBorder="1"/>
    <xf numFmtId="2" fontId="0" fillId="0" borderId="0" xfId="0" applyNumberFormat="1" applyFont="1" applyBorder="1"/>
    <xf numFmtId="2" fontId="0" fillId="0" borderId="5" xfId="0" applyNumberFormat="1" applyFont="1" applyBorder="1"/>
    <xf numFmtId="0" fontId="0" fillId="0" borderId="4" xfId="0" applyFont="1" applyBorder="1" applyAlignment="1">
      <alignment horizontal="right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0" fontId="6" fillId="0" borderId="8" xfId="0" applyFont="1" applyBorder="1"/>
    <xf numFmtId="2" fontId="0" fillId="0" borderId="9" xfId="0" applyNumberFormat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workbookViewId="0"/>
  </sheetViews>
  <sheetFormatPr baseColWidth="10" defaultRowHeight="16" x14ac:dyDescent="0.2"/>
  <cols>
    <col min="1" max="1" width="43.83203125" customWidth="1"/>
    <col min="2" max="2" width="12.33203125" customWidth="1"/>
    <col min="3" max="5" width="10.83203125" customWidth="1"/>
  </cols>
  <sheetData>
    <row r="1" spans="1:5" ht="19" x14ac:dyDescent="0.2">
      <c r="C1" s="3" t="s">
        <v>0</v>
      </c>
      <c r="D1" s="4"/>
      <c r="E1" s="5"/>
    </row>
    <row r="2" spans="1:5" ht="19" x14ac:dyDescent="0.2">
      <c r="C2" s="3" t="s">
        <v>1</v>
      </c>
      <c r="D2" s="4"/>
      <c r="E2" s="5"/>
    </row>
    <row r="3" spans="1:5" x14ac:dyDescent="0.2">
      <c r="A3" s="6" t="s">
        <v>2</v>
      </c>
      <c r="B3" s="7">
        <v>2021</v>
      </c>
      <c r="C3" s="7">
        <v>2020</v>
      </c>
      <c r="D3" s="7">
        <v>2019</v>
      </c>
      <c r="E3" s="7">
        <v>2018</v>
      </c>
    </row>
    <row r="4" spans="1:5" x14ac:dyDescent="0.2">
      <c r="A4" s="8" t="s">
        <v>3</v>
      </c>
      <c r="B4" s="9" t="s">
        <v>4</v>
      </c>
      <c r="C4" s="9" t="s">
        <v>4</v>
      </c>
      <c r="D4" s="9" t="s">
        <v>5</v>
      </c>
      <c r="E4" s="9" t="s">
        <v>6</v>
      </c>
    </row>
    <row r="5" spans="1:5" x14ac:dyDescent="0.2">
      <c r="A5" s="5" t="s">
        <v>7</v>
      </c>
      <c r="B5" s="10">
        <v>0</v>
      </c>
      <c r="C5" s="11">
        <v>0</v>
      </c>
      <c r="D5" s="11">
        <v>29585</v>
      </c>
      <c r="E5" s="11">
        <v>24344</v>
      </c>
    </row>
    <row r="6" spans="1:5" x14ac:dyDescent="0.2">
      <c r="A6" s="5" t="s">
        <v>8</v>
      </c>
      <c r="B6" s="10">
        <v>630</v>
      </c>
      <c r="C6" s="11">
        <v>1296</v>
      </c>
      <c r="D6" s="11">
        <v>11500</v>
      </c>
      <c r="E6" s="11">
        <v>9600</v>
      </c>
    </row>
    <row r="7" spans="1:5" x14ac:dyDescent="0.2">
      <c r="A7" s="5" t="s">
        <v>9</v>
      </c>
      <c r="B7" s="12">
        <v>0.71</v>
      </c>
      <c r="C7" s="11">
        <v>3</v>
      </c>
      <c r="D7" s="11">
        <v>3</v>
      </c>
      <c r="E7" s="11">
        <v>8</v>
      </c>
    </row>
    <row r="8" spans="1:5" x14ac:dyDescent="0.2">
      <c r="A8" s="5" t="s">
        <v>10</v>
      </c>
      <c r="B8" s="13"/>
      <c r="C8" s="14">
        <v>1290</v>
      </c>
      <c r="D8" s="14"/>
      <c r="E8" s="14">
        <v>2916</v>
      </c>
    </row>
    <row r="9" spans="1:5" x14ac:dyDescent="0.2">
      <c r="A9" s="15" t="s">
        <v>11</v>
      </c>
      <c r="B9" s="14">
        <f>SUM(B5:B8)</f>
        <v>630.71</v>
      </c>
      <c r="C9" s="14">
        <f>SUM(C5:C8)</f>
        <v>2589</v>
      </c>
      <c r="D9" s="14">
        <f>SUM(D5:D8)</f>
        <v>41088</v>
      </c>
      <c r="E9" s="14">
        <f>SUM(E5:E8)</f>
        <v>36868</v>
      </c>
    </row>
    <row r="10" spans="1:5" x14ac:dyDescent="0.2">
      <c r="A10" s="5"/>
      <c r="B10" s="13"/>
      <c r="C10" s="13"/>
      <c r="D10" s="13"/>
      <c r="E10" s="5"/>
    </row>
    <row r="11" spans="1:5" x14ac:dyDescent="0.2">
      <c r="A11" s="16" t="s">
        <v>12</v>
      </c>
      <c r="B11" s="17"/>
    </row>
    <row r="12" spans="1:5" x14ac:dyDescent="0.2">
      <c r="A12" s="5" t="s">
        <v>13</v>
      </c>
      <c r="B12" s="13"/>
      <c r="C12" s="11">
        <v>900</v>
      </c>
      <c r="D12" s="11">
        <v>29628</v>
      </c>
      <c r="E12" s="11">
        <v>24520</v>
      </c>
    </row>
    <row r="13" spans="1:5" x14ac:dyDescent="0.2">
      <c r="A13" s="5" t="s">
        <v>14</v>
      </c>
      <c r="B13" s="13"/>
      <c r="C13" s="11"/>
      <c r="D13" s="11">
        <v>214</v>
      </c>
      <c r="E13" s="11">
        <v>6020</v>
      </c>
    </row>
    <row r="14" spans="1:5" x14ac:dyDescent="0.2">
      <c r="A14" s="5" t="s">
        <v>15</v>
      </c>
      <c r="B14" s="18"/>
      <c r="C14" s="11">
        <v>5780</v>
      </c>
      <c r="D14" s="11"/>
      <c r="E14" s="11">
        <v>2000</v>
      </c>
    </row>
    <row r="15" spans="1:5" x14ac:dyDescent="0.2">
      <c r="A15" s="5" t="s">
        <v>16</v>
      </c>
      <c r="B15" s="13"/>
      <c r="C15" s="11"/>
      <c r="D15" s="11">
        <v>913</v>
      </c>
      <c r="E15" s="11">
        <v>2101</v>
      </c>
    </row>
    <row r="16" spans="1:5" x14ac:dyDescent="0.2">
      <c r="A16" s="15" t="s">
        <v>17</v>
      </c>
      <c r="B16" s="14">
        <f>SUM(B12:B15)</f>
        <v>0</v>
      </c>
      <c r="C16" s="14">
        <f>SUM(C12:C15)</f>
        <v>6680</v>
      </c>
      <c r="D16" s="14">
        <f>SUM(D12:D15)</f>
        <v>30755</v>
      </c>
      <c r="E16" s="14">
        <f>SUM(E12:E15)</f>
        <v>34641</v>
      </c>
    </row>
    <row r="17" spans="1:5" x14ac:dyDescent="0.2">
      <c r="A17" s="15" t="s">
        <v>18</v>
      </c>
      <c r="B17" s="19">
        <f>B9-B16</f>
        <v>630.71</v>
      </c>
      <c r="C17" s="19">
        <f>C9-C16</f>
        <v>-4091</v>
      </c>
      <c r="D17" s="20">
        <f>D9-D16</f>
        <v>10333</v>
      </c>
      <c r="E17" s="20">
        <f>E9-E16</f>
        <v>2227</v>
      </c>
    </row>
    <row r="18" spans="1:5" x14ac:dyDescent="0.2">
      <c r="A18" s="5"/>
      <c r="B18" s="13"/>
      <c r="C18" s="5"/>
      <c r="D18" s="5"/>
      <c r="E18" s="5"/>
    </row>
    <row r="19" spans="1:5" x14ac:dyDescent="0.2">
      <c r="A19" s="6" t="s">
        <v>19</v>
      </c>
      <c r="B19" s="21">
        <v>2021</v>
      </c>
      <c r="C19" s="22">
        <v>2020</v>
      </c>
      <c r="D19" s="23" t="s">
        <v>20</v>
      </c>
      <c r="E19" s="7">
        <v>2018</v>
      </c>
    </row>
    <row r="20" spans="1:5" x14ac:dyDescent="0.2">
      <c r="A20" s="24" t="s">
        <v>21</v>
      </c>
      <c r="B20" s="25"/>
    </row>
    <row r="21" spans="1:5" x14ac:dyDescent="0.2">
      <c r="A21" s="26" t="s">
        <v>22</v>
      </c>
      <c r="B21" s="27"/>
      <c r="C21" s="10"/>
      <c r="D21" s="11">
        <v>4000</v>
      </c>
      <c r="E21" s="10">
        <v>87</v>
      </c>
    </row>
    <row r="22" spans="1:5" x14ac:dyDescent="0.2">
      <c r="A22" s="26" t="s">
        <v>23</v>
      </c>
      <c r="B22" s="27">
        <v>406</v>
      </c>
      <c r="C22" s="10">
        <v>406</v>
      </c>
      <c r="D22" s="11">
        <v>1306</v>
      </c>
      <c r="E22" s="10"/>
    </row>
    <row r="23" spans="1:5" x14ac:dyDescent="0.2">
      <c r="A23" s="5" t="s">
        <v>24</v>
      </c>
      <c r="B23" s="28">
        <f>B46</f>
        <v>42838.44</v>
      </c>
      <c r="C23" s="28">
        <v>44751</v>
      </c>
      <c r="D23" s="28">
        <v>37452</v>
      </c>
      <c r="E23" s="28">
        <v>33554</v>
      </c>
    </row>
    <row r="24" spans="1:5" x14ac:dyDescent="0.2">
      <c r="A24" s="15" t="s">
        <v>25</v>
      </c>
      <c r="B24" s="28">
        <f>SUM(B21:B23)</f>
        <v>43244.44</v>
      </c>
      <c r="C24" s="28">
        <f>SUM(C21:C23)</f>
        <v>45157</v>
      </c>
      <c r="D24" s="14">
        <f>SUM(D21:D23)</f>
        <v>42758</v>
      </c>
      <c r="E24" s="28">
        <f>SUM(E21:E23)</f>
        <v>33641</v>
      </c>
    </row>
    <row r="25" spans="1:5" x14ac:dyDescent="0.2">
      <c r="A25" s="5"/>
      <c r="B25" s="10"/>
      <c r="C25" s="13"/>
      <c r="D25" s="13"/>
      <c r="E25" s="5"/>
    </row>
    <row r="26" spans="1:5" x14ac:dyDescent="0.2">
      <c r="A26" s="24" t="s">
        <v>26</v>
      </c>
      <c r="B26" s="29"/>
      <c r="C26" s="13"/>
      <c r="D26" s="13"/>
      <c r="E26" s="5"/>
    </row>
    <row r="27" spans="1:5" ht="32" x14ac:dyDescent="0.2">
      <c r="A27" s="30" t="s">
        <v>27</v>
      </c>
      <c r="B27" s="31">
        <v>2000</v>
      </c>
      <c r="C27" s="32">
        <v>2000</v>
      </c>
      <c r="D27" s="32">
        <v>1290</v>
      </c>
      <c r="E27" s="32">
        <v>1615</v>
      </c>
    </row>
    <row r="28" spans="1:5" x14ac:dyDescent="0.2">
      <c r="A28" s="5" t="s">
        <v>28</v>
      </c>
      <c r="B28" s="28">
        <f>C62</f>
        <v>4345.8</v>
      </c>
      <c r="C28" s="14">
        <f>E62</f>
        <v>6889.13</v>
      </c>
      <c r="D28" s="14">
        <v>1109</v>
      </c>
      <c r="E28" s="14">
        <v>2000</v>
      </c>
    </row>
    <row r="29" spans="1:5" x14ac:dyDescent="0.2">
      <c r="A29" s="15" t="s">
        <v>29</v>
      </c>
      <c r="B29" s="14">
        <f>SUM(B24-(B27+B28))</f>
        <v>36898.639999999999</v>
      </c>
      <c r="C29" s="14">
        <f>SUM(C24-(C27+C28))</f>
        <v>36267.869999999995</v>
      </c>
      <c r="D29" s="14">
        <f t="shared" ref="D29:E29" si="0">SUM(D24-(D27+D28))</f>
        <v>40359</v>
      </c>
      <c r="E29" s="14">
        <f t="shared" si="0"/>
        <v>30026</v>
      </c>
    </row>
    <row r="30" spans="1:5" x14ac:dyDescent="0.2">
      <c r="A30" s="5"/>
      <c r="B30" s="10"/>
      <c r="C30" s="11"/>
      <c r="D30" s="11"/>
      <c r="E30" s="11"/>
    </row>
    <row r="31" spans="1:5" x14ac:dyDescent="0.2">
      <c r="A31" s="15" t="s">
        <v>30</v>
      </c>
      <c r="B31" s="10">
        <f>C33</f>
        <v>36268</v>
      </c>
      <c r="C31" s="11">
        <f>D33</f>
        <v>40359</v>
      </c>
      <c r="D31" s="11">
        <f>E33</f>
        <v>30026</v>
      </c>
      <c r="E31" s="11">
        <v>27799</v>
      </c>
    </row>
    <row r="32" spans="1:5" x14ac:dyDescent="0.2">
      <c r="A32" s="5" t="s">
        <v>18</v>
      </c>
      <c r="B32" s="28">
        <f>B17</f>
        <v>630.71</v>
      </c>
      <c r="C32" s="33">
        <f>+C17</f>
        <v>-4091</v>
      </c>
      <c r="D32" s="34">
        <f>+D17</f>
        <v>10333</v>
      </c>
      <c r="E32" s="34">
        <f>E17</f>
        <v>2227</v>
      </c>
    </row>
    <row r="33" spans="1:5" x14ac:dyDescent="0.2">
      <c r="A33" s="15" t="s">
        <v>31</v>
      </c>
      <c r="B33" s="34">
        <f>SUM(B31:B32)</f>
        <v>36898.71</v>
      </c>
      <c r="C33" s="34">
        <f>SUM(C31:C32)</f>
        <v>36268</v>
      </c>
      <c r="D33" s="35">
        <f>SUM(D31:D32)</f>
        <v>40359</v>
      </c>
      <c r="E33" s="35">
        <f>SUM(E31:E32)</f>
        <v>30026</v>
      </c>
    </row>
    <row r="34" spans="1:5" x14ac:dyDescent="0.2">
      <c r="A34" s="5"/>
      <c r="B34" s="5"/>
      <c r="C34" s="5"/>
      <c r="D34" s="4"/>
      <c r="E34" s="5"/>
    </row>
    <row r="35" spans="1:5" x14ac:dyDescent="0.2">
      <c r="A35" t="s">
        <v>32</v>
      </c>
      <c r="C35" s="36"/>
      <c r="D35" s="1"/>
    </row>
    <row r="36" spans="1:5" x14ac:dyDescent="0.2">
      <c r="A36" s="37" t="s">
        <v>33</v>
      </c>
      <c r="C36" s="36"/>
      <c r="D36" s="1"/>
    </row>
    <row r="37" spans="1:5" x14ac:dyDescent="0.2">
      <c r="A37" s="38" t="s">
        <v>34</v>
      </c>
      <c r="B37" s="39">
        <v>250</v>
      </c>
      <c r="C37" s="39">
        <v>250</v>
      </c>
      <c r="D37" s="39">
        <v>250</v>
      </c>
    </row>
    <row r="38" spans="1:5" x14ac:dyDescent="0.2">
      <c r="A38" s="40" t="s">
        <v>35</v>
      </c>
      <c r="B38" s="39">
        <v>156</v>
      </c>
      <c r="C38" s="39">
        <v>156</v>
      </c>
      <c r="D38" s="39">
        <v>156</v>
      </c>
    </row>
    <row r="39" spans="1:5" x14ac:dyDescent="0.2">
      <c r="A39" s="40" t="s">
        <v>36</v>
      </c>
      <c r="B39" s="41">
        <v>0</v>
      </c>
      <c r="C39" s="41">
        <v>0</v>
      </c>
      <c r="D39" s="41">
        <v>900</v>
      </c>
    </row>
    <row r="40" spans="1:5" x14ac:dyDescent="0.2">
      <c r="A40" s="38" t="s">
        <v>37</v>
      </c>
      <c r="B40" s="42">
        <f>SUM(B37:B39)</f>
        <v>406</v>
      </c>
      <c r="C40" s="42">
        <f t="shared" ref="C40:D40" si="1">SUM(C37:C39)</f>
        <v>406</v>
      </c>
      <c r="D40" s="42">
        <f t="shared" si="1"/>
        <v>1306</v>
      </c>
    </row>
    <row r="41" spans="1:5" x14ac:dyDescent="0.2">
      <c r="C41" s="36"/>
      <c r="D41" s="1"/>
    </row>
    <row r="42" spans="1:5" x14ac:dyDescent="0.2">
      <c r="A42" s="37" t="s">
        <v>38</v>
      </c>
      <c r="B42" s="36"/>
      <c r="C42" s="1"/>
      <c r="D42" s="1"/>
    </row>
    <row r="43" spans="1:5" x14ac:dyDescent="0.2">
      <c r="A43" s="40" t="s">
        <v>39</v>
      </c>
      <c r="B43" s="43">
        <v>35275.160000000003</v>
      </c>
      <c r="C43" s="2">
        <v>37188.49</v>
      </c>
      <c r="D43" s="44">
        <v>29892.49</v>
      </c>
    </row>
    <row r="44" spans="1:5" x14ac:dyDescent="0.2">
      <c r="A44" s="45" t="s">
        <v>40</v>
      </c>
      <c r="B44" s="43">
        <v>7020.28</v>
      </c>
      <c r="C44" s="2">
        <v>7019.57</v>
      </c>
      <c r="D44" s="46">
        <v>7017</v>
      </c>
      <c r="E44" s="1"/>
    </row>
    <row r="45" spans="1:5" x14ac:dyDescent="0.2">
      <c r="A45" s="40" t="s">
        <v>41</v>
      </c>
      <c r="B45" s="43">
        <v>543</v>
      </c>
      <c r="C45" s="47">
        <v>543</v>
      </c>
      <c r="D45" s="48">
        <f>1386-843</f>
        <v>543</v>
      </c>
      <c r="E45" s="1"/>
    </row>
    <row r="46" spans="1:5" x14ac:dyDescent="0.2">
      <c r="A46" s="45" t="s">
        <v>37</v>
      </c>
      <c r="B46" s="49">
        <f>SUM(B43:B45)</f>
        <v>42838.44</v>
      </c>
      <c r="C46" s="49">
        <f>SUM(C43:C45)</f>
        <v>44751.06</v>
      </c>
      <c r="D46" s="49">
        <f>SUM(D43:D45)</f>
        <v>37452.490000000005</v>
      </c>
      <c r="E46" s="1"/>
    </row>
    <row r="47" spans="1:5" x14ac:dyDescent="0.2">
      <c r="A47" s="45"/>
      <c r="B47" s="49"/>
      <c r="C47" s="49"/>
      <c r="D47" s="1"/>
      <c r="E47" s="1"/>
    </row>
    <row r="48" spans="1:5" x14ac:dyDescent="0.2">
      <c r="A48" s="37" t="s">
        <v>42</v>
      </c>
      <c r="B48" s="49"/>
      <c r="C48" s="49"/>
      <c r="D48" s="1"/>
      <c r="E48" s="1"/>
    </row>
    <row r="49" spans="1:5" x14ac:dyDescent="0.2">
      <c r="A49" s="45" t="s">
        <v>43</v>
      </c>
      <c r="B49" s="50">
        <f>C49</f>
        <v>2000</v>
      </c>
      <c r="C49" s="50">
        <v>2000</v>
      </c>
      <c r="D49" s="1"/>
      <c r="E49" s="1"/>
    </row>
    <row r="50" spans="1:5" x14ac:dyDescent="0.2">
      <c r="A50" s="45"/>
      <c r="B50" s="42">
        <f>SUM(B49:B49)</f>
        <v>2000</v>
      </c>
      <c r="C50" s="42">
        <f>SUM(C49:C49)</f>
        <v>2000</v>
      </c>
      <c r="D50" s="1"/>
      <c r="E50" s="1"/>
    </row>
    <row r="51" spans="1:5" x14ac:dyDescent="0.2">
      <c r="A51" s="45"/>
      <c r="B51" s="42"/>
      <c r="C51" s="42"/>
      <c r="D51" s="1"/>
      <c r="E51" s="1"/>
    </row>
    <row r="52" spans="1:5" ht="17" thickBot="1" x14ac:dyDescent="0.25">
      <c r="A52" s="37" t="s">
        <v>44</v>
      </c>
      <c r="B52" s="42"/>
      <c r="C52" s="42"/>
      <c r="D52" s="1"/>
      <c r="E52" s="1"/>
    </row>
    <row r="53" spans="1:5" ht="51" x14ac:dyDescent="0.2">
      <c r="A53" s="45"/>
      <c r="B53" s="51" t="s">
        <v>45</v>
      </c>
      <c r="C53" s="52" t="s">
        <v>46</v>
      </c>
      <c r="D53" s="52" t="s">
        <v>47</v>
      </c>
      <c r="E53" s="53" t="s">
        <v>48</v>
      </c>
    </row>
    <row r="54" spans="1:5" x14ac:dyDescent="0.2">
      <c r="A54" s="45"/>
      <c r="B54" s="54"/>
      <c r="C54" s="55"/>
      <c r="D54" s="55"/>
      <c r="E54" s="56"/>
    </row>
    <row r="55" spans="1:5" ht="34" x14ac:dyDescent="0.2">
      <c r="A55" s="57" t="s">
        <v>49</v>
      </c>
      <c r="B55" s="54" t="s">
        <v>50</v>
      </c>
      <c r="C55" s="58">
        <v>1109.1300000000001</v>
      </c>
      <c r="D55" s="58">
        <v>0</v>
      </c>
      <c r="E55" s="56">
        <v>1109.1300000000001</v>
      </c>
    </row>
    <row r="56" spans="1:5" x14ac:dyDescent="0.2">
      <c r="A56" s="57"/>
      <c r="B56" s="59"/>
      <c r="C56" s="58"/>
      <c r="D56" s="58"/>
      <c r="E56" s="56"/>
    </row>
    <row r="57" spans="1:5" ht="17" x14ac:dyDescent="0.2">
      <c r="A57" s="57" t="s">
        <v>51</v>
      </c>
      <c r="B57" s="60" t="s">
        <v>52</v>
      </c>
      <c r="C57" s="58"/>
      <c r="D57" s="58"/>
      <c r="E57" s="56"/>
    </row>
    <row r="58" spans="1:5" x14ac:dyDescent="0.2">
      <c r="A58" s="57"/>
      <c r="B58" s="60"/>
      <c r="C58" s="58"/>
      <c r="D58" s="58"/>
      <c r="E58" s="56"/>
    </row>
    <row r="59" spans="1:5" ht="17" x14ac:dyDescent="0.2">
      <c r="A59" s="57" t="s">
        <v>53</v>
      </c>
      <c r="B59" s="60" t="s">
        <v>54</v>
      </c>
      <c r="C59" s="58">
        <v>446.67000000000007</v>
      </c>
      <c r="D59" s="58">
        <v>2543.33</v>
      </c>
      <c r="E59" s="56">
        <v>2990</v>
      </c>
    </row>
    <row r="60" spans="1:5" ht="34" x14ac:dyDescent="0.2">
      <c r="A60" s="45"/>
      <c r="B60" s="60" t="s">
        <v>55</v>
      </c>
      <c r="C60" s="58">
        <v>2790</v>
      </c>
      <c r="D60" s="58">
        <v>0</v>
      </c>
      <c r="E60" s="56">
        <v>2790</v>
      </c>
    </row>
    <row r="61" spans="1:5" x14ac:dyDescent="0.2">
      <c r="A61" s="45"/>
      <c r="B61" s="61"/>
      <c r="C61" s="62"/>
      <c r="D61" s="63"/>
      <c r="E61" s="64"/>
    </row>
    <row r="62" spans="1:5" ht="17" thickBot="1" x14ac:dyDescent="0.25">
      <c r="A62" s="45"/>
      <c r="B62" s="65" t="s">
        <v>37</v>
      </c>
      <c r="C62" s="66">
        <v>4345.8</v>
      </c>
      <c r="D62" s="66">
        <v>2543.33</v>
      </c>
      <c r="E62" s="67">
        <v>6889.13</v>
      </c>
    </row>
    <row r="63" spans="1:5" ht="18" thickTop="1" thickBot="1" x14ac:dyDescent="0.25">
      <c r="B63" s="68"/>
      <c r="C63" s="69"/>
      <c r="D63" s="69"/>
      <c r="E63" s="70"/>
    </row>
  </sheetData>
  <pageMargins left="0.75" right="0.75" top="1" bottom="1" header="0.5" footer="0.5"/>
  <pageSetup paperSize="9" scale="67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Mittnacht</dc:creator>
  <cp:lastModifiedBy>Microsoft Office User</cp:lastModifiedBy>
  <dcterms:created xsi:type="dcterms:W3CDTF">2022-05-17T22:51:19Z</dcterms:created>
  <dcterms:modified xsi:type="dcterms:W3CDTF">2022-05-18T07:24:58Z</dcterms:modified>
</cp:coreProperties>
</file>